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tkarsag\Desktop\2020kötségvetésHivatal\"/>
    </mc:Choice>
  </mc:AlternateContent>
  <xr:revisionPtr revIDLastSave="0" documentId="13_ncr:1_{43983155-45F5-46BF-87FA-FFDFF73AE50F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Borító" sheetId="6" r:id="rId1"/>
    <sheet name="Előterjesztés" sheetId="1" r:id="rId2"/>
    <sheet name="Költségek viselés" sheetId="5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5" l="1"/>
  <c r="G12" i="5"/>
  <c r="G11" i="5"/>
  <c r="G10" i="5"/>
  <c r="G9" i="5"/>
  <c r="G8" i="5"/>
  <c r="F14" i="5"/>
  <c r="E14" i="5"/>
  <c r="G14" i="5" l="1"/>
  <c r="E36" i="1"/>
  <c r="C48" i="1"/>
  <c r="C45" i="1"/>
  <c r="C43" i="1"/>
  <c r="C39" i="1"/>
  <c r="C36" i="1"/>
  <c r="D36" i="1"/>
  <c r="D39" i="1"/>
  <c r="E39" i="1"/>
  <c r="D43" i="1"/>
  <c r="E43" i="1"/>
  <c r="D45" i="1"/>
  <c r="E45" i="1"/>
  <c r="D48" i="1"/>
  <c r="E48" i="1"/>
  <c r="C30" i="1"/>
  <c r="C21" i="1"/>
  <c r="C23" i="1" s="1"/>
  <c r="D50" i="1" l="1"/>
  <c r="C50" i="1"/>
  <c r="C52" i="1" s="1"/>
  <c r="E50" i="1"/>
  <c r="C14" i="5" l="1"/>
  <c r="B14" i="5"/>
  <c r="D30" i="1" l="1"/>
  <c r="D21" i="1"/>
  <c r="D23" i="1" s="1"/>
  <c r="D52" i="1" s="1"/>
  <c r="D14" i="5" l="1"/>
  <c r="E21" i="1" l="1"/>
  <c r="E23" i="1" s="1"/>
  <c r="E30" i="1" l="1"/>
  <c r="E52" i="1" s="1"/>
  <c r="M25" i="1"/>
</calcChain>
</file>

<file path=xl/sharedStrings.xml><?xml version="1.0" encoding="utf-8"?>
<sst xmlns="http://schemas.openxmlformats.org/spreadsheetml/2006/main" count="95" uniqueCount="82">
  <si>
    <t>Kölzlekedési költségtérítés</t>
  </si>
  <si>
    <t>Informatikai szolgláltatások igénybevétele</t>
  </si>
  <si>
    <t>Egyéb kommunikációs szolgáltatások</t>
  </si>
  <si>
    <t>Munkaadókat terhelő járulékok és szociális hozzájárulási adó</t>
  </si>
  <si>
    <t>Közüzemi díjak</t>
  </si>
  <si>
    <t>Karbantartási, kisjavítási szolgáltatások</t>
  </si>
  <si>
    <t>Kiküldetések kiadásai</t>
  </si>
  <si>
    <t>Működési célú előzetesen felszámított általános forgalmi adó</t>
  </si>
  <si>
    <t>Így a járulékfizetés a következőképpen alakul:</t>
  </si>
  <si>
    <t>A dologi kiadások részletezése a következő:</t>
  </si>
  <si>
    <t>Megnevezés</t>
  </si>
  <si>
    <t>Foglalkozottak személyi juttatásai</t>
  </si>
  <si>
    <t>Személyi juttatások</t>
  </si>
  <si>
    <t>Takács Lászlóné</t>
  </si>
  <si>
    <t>jegyző</t>
  </si>
  <si>
    <t>Dologi kiadások</t>
  </si>
  <si>
    <t>Különféle befizetések és egyéb dologi kiadások</t>
  </si>
  <si>
    <t>Kiküldetések, reklám- és propagandakiadások</t>
  </si>
  <si>
    <t>Szolgáltatási kiadások</t>
  </si>
  <si>
    <t>Kommunikációs szolgáltatások</t>
  </si>
  <si>
    <t>Készletbeszerzés</t>
  </si>
  <si>
    <t>Kérem a Tisztelt Képviselőtestületeket, hogy az előterjesztést megvitatni és javaslataikat megtenni szíveskedjenek.</t>
  </si>
  <si>
    <t>Tisztelt Képviselőtestület!</t>
  </si>
  <si>
    <t>Választások dologi kiadások</t>
  </si>
  <si>
    <t>Kiadások összesen</t>
  </si>
  <si>
    <t>Szakmai anyagokbeszerzése (folyóirat,könyv)</t>
  </si>
  <si>
    <t>Üzemeltetési anyagok beszerzése(irodaszer, papír,festékkazetta, tisztítószer)</t>
  </si>
  <si>
    <t>Egyéb dologi kiadások ( bank ktg)</t>
  </si>
  <si>
    <t>forint</t>
  </si>
  <si>
    <t>Személyi juttatás( választás)</t>
  </si>
  <si>
    <t>A dologi kiadásoknál csak a működéshez minimálisan szükséges kiadások kerültek tervezésre.</t>
  </si>
  <si>
    <t>ezer</t>
  </si>
  <si>
    <t>Községek</t>
  </si>
  <si>
    <t>Önkormányzatok költsége</t>
  </si>
  <si>
    <t>Monostorapáti</t>
  </si>
  <si>
    <t>Hegyesd</t>
  </si>
  <si>
    <t>Vigántpetend</t>
  </si>
  <si>
    <t>Kapolcs</t>
  </si>
  <si>
    <t>Taliándörögd</t>
  </si>
  <si>
    <t>Sáska</t>
  </si>
  <si>
    <t>ÖSSZESEN</t>
  </si>
  <si>
    <t xml:space="preserve">Költségek viselése </t>
  </si>
  <si>
    <t>E l ő t e r j e s z t é s</t>
  </si>
  <si>
    <t xml:space="preserve"> </t>
  </si>
  <si>
    <t>Hegyesd község Önkormányzata,</t>
  </si>
  <si>
    <t xml:space="preserve">Kapolcs község Önkormányzata, </t>
  </si>
  <si>
    <t>Monostorapáti község Önkormányzata,</t>
  </si>
  <si>
    <t>Sáska község Önkormányzata,</t>
  </si>
  <si>
    <t>Taliándörögd község Önkormányzata és</t>
  </si>
  <si>
    <t>Vigántpetend község Önkormányzata</t>
  </si>
  <si>
    <t>Képviselőtestületének</t>
  </si>
  <si>
    <t>együttes ülésére.</t>
  </si>
  <si>
    <r>
      <t xml:space="preserve">Tárgy: 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Monostorapáti Közös Önkormányzati Hivatal   </t>
    </r>
  </si>
  <si>
    <r>
      <t>Előadó: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>Takács Lászlóné</t>
    </r>
  </si>
  <si>
    <t xml:space="preserve">     jegyző</t>
  </si>
  <si>
    <t xml:space="preserve">A Monostorapáti Közös Önkormányzati Hivatal Költségvetési tervezetét az alábbiakban terjesztem elő: </t>
  </si>
  <si>
    <t>Béren Kívüli juttattások (Cafetéria)</t>
  </si>
  <si>
    <t>Munkaadókat terhelő járulékok és szociális hozzájárulási adó választás</t>
  </si>
  <si>
    <t>Egyéb szolgáltatások (posta/információ biztonság,közig.alapvizsga,mérlegképes tv.probono)</t>
  </si>
  <si>
    <t>Törvény szerinti illetmények</t>
  </si>
  <si>
    <t>Létszám  ( fő)</t>
  </si>
  <si>
    <t>Létszám          ( fő)</t>
  </si>
  <si>
    <t>2020. január 29-i</t>
  </si>
  <si>
    <t xml:space="preserve">   2020. évi költségvetés tervezete</t>
  </si>
  <si>
    <t>Monostorapáti, 2020. január 20.</t>
  </si>
  <si>
    <t>Összeg      (forint)</t>
  </si>
  <si>
    <t>Összeg       (forint)</t>
  </si>
  <si>
    <t>Kiegészítő támogatás  összeg (forint)</t>
  </si>
  <si>
    <t>2019.év           eredeti</t>
  </si>
  <si>
    <t>2020. év</t>
  </si>
  <si>
    <t>2018. évi  teljesítés</t>
  </si>
  <si>
    <t>Felhalmozási kiadások</t>
  </si>
  <si>
    <t>2019. évi  várható</t>
  </si>
  <si>
    <t>2020. évi  előirányzat</t>
  </si>
  <si>
    <t>Céljuttatás, jutalom, szabadidő megváltás</t>
  </si>
  <si>
    <t>Egyéb költségtérítés (telefon20%, táppénz )</t>
  </si>
  <si>
    <t xml:space="preserve">A munkaadókat terhelő járulékok közül a szociális hozzájárulási adó mértéke 17,5%,  a cafetéria utáni járulék 34,5%. </t>
  </si>
  <si>
    <t>A 2020. évre tervezett 2019. évi normatív állami támogatás 42.456.600 Ft, melyhez 18.331.400  Ft önkormányzati támogatás szükséges, hogy a működés biztosítva legyen. A 2020. évi támogatás összege 50.521.500 forint lesz, mellyel az önkormányzati támogatás csökkentésre kerül majd. Az önkormányzatok hozzájárulását a csatolt melléklet tartalmazza.</t>
  </si>
  <si>
    <t>Kiegészítő támogatással csökkentett  összeg (forint)</t>
  </si>
  <si>
    <t>A kiadások a 2020. évi előirányzata   63.906.000  forint.</t>
  </si>
  <si>
    <t>A központi költségvetés támogatást biztosít az önkormányzati hivatal  kiadásaihoz a Magyarország helyi önkormányzatairól szóló 2011. évi CLXXXIX. törvény szerint 2020. január 1-jén működő hivatalok támogatására. Az előző évhez képest  változás, hogy emelték a fajlagos összeg értékét 4.580.000 forintról 5.450.000 forintra, de a költségvetést az előző évi adatokkal kell tervezni. A korrekcióra március hónapban lesz lehetőség. Ekkor módosítani kell a költségvetést a központi és az önkormányzati támogatás összegének változása miatt.  A  támogatás folyósítása a közös hivatal esetében a székhely számára történik. A személyi juttatás emelkedése a minimálbér 195.000 forintról 201.600 forintra emelése,az illetmény alap 50.000 forintról 55.000 forintra történő emelése, a köztisztviselők soros előre lépése,nyugdíjba vonulás alkalmával kifizetett  jutalom és új jegyző plusz 4 havi bérrének betervezése miatt emelkedett. Hivatalunknál a képviselő testületek által engedélyezett létszámkeret 11 fő határozatlan időre kinevezett köztisztviselő. Ezzel a létszámmal  került megtervezésre  a költségvetés.</t>
  </si>
  <si>
    <t>"B" változat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</si>
</sst>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3" fontId="3" fillId="0" borderId="0" xfId="0" applyNumberFormat="1" applyFont="1" applyBorder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/>
    <xf numFmtId="3" fontId="4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3" fontId="0" fillId="0" borderId="1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3" fontId="6" fillId="0" borderId="0" xfId="0" applyNumberFormat="1" applyFont="1" applyBorder="1"/>
    <xf numFmtId="0" fontId="0" fillId="0" borderId="0" xfId="0" applyFont="1" applyAlignment="1">
      <alignment horizontal="justify" wrapText="1"/>
    </xf>
    <xf numFmtId="0" fontId="0" fillId="0" borderId="0" xfId="0" applyFont="1" applyAlignment="1">
      <alignment horizontal="justify" wrapText="1"/>
    </xf>
    <xf numFmtId="0" fontId="6" fillId="0" borderId="0" xfId="0" applyFont="1" applyBorder="1"/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2" borderId="1" xfId="0" applyFont="1" applyFill="1" applyBorder="1"/>
    <xf numFmtId="0" fontId="7" fillId="0" borderId="1" xfId="0" applyFont="1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indent="5"/>
    </xf>
    <xf numFmtId="0" fontId="13" fillId="0" borderId="0" xfId="0" applyFont="1" applyAlignment="1">
      <alignment horizontal="left" vertical="center" indent="10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>
      <alignment horizontal="justify" wrapText="1"/>
    </xf>
    <xf numFmtId="3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Border="1" applyAlignment="1">
      <alignment horizontal="left" wrapText="1"/>
    </xf>
    <xf numFmtId="0" fontId="6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Font="1" applyAlignment="1">
      <alignment horizontal="justify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zoomScaleNormal="100" workbookViewId="0">
      <selection activeCell="A2" sqref="A2"/>
    </sheetView>
  </sheetViews>
  <sheetFormatPr defaultRowHeight="15" x14ac:dyDescent="0.25"/>
  <cols>
    <col min="1" max="1" width="76.28515625" customWidth="1"/>
    <col min="2" max="2" width="38.5703125" customWidth="1"/>
  </cols>
  <sheetData>
    <row r="1" spans="1:1" ht="18.75" x14ac:dyDescent="0.25">
      <c r="A1" s="45"/>
    </row>
    <row r="2" spans="1:1" ht="18.75" x14ac:dyDescent="0.25">
      <c r="A2" s="45" t="s">
        <v>81</v>
      </c>
    </row>
    <row r="3" spans="1:1" ht="18.75" x14ac:dyDescent="0.25">
      <c r="A3" s="45"/>
    </row>
    <row r="4" spans="1:1" ht="18.75" x14ac:dyDescent="0.25">
      <c r="A4" s="45"/>
    </row>
    <row r="5" spans="1:1" ht="18.75" x14ac:dyDescent="0.25">
      <c r="A5" s="45" t="s">
        <v>42</v>
      </c>
    </row>
    <row r="6" spans="1:1" ht="18.75" x14ac:dyDescent="0.25">
      <c r="A6" s="45"/>
    </row>
    <row r="7" spans="1:1" ht="18.75" x14ac:dyDescent="0.25">
      <c r="A7" s="45"/>
    </row>
    <row r="8" spans="1:1" ht="18.75" x14ac:dyDescent="0.25">
      <c r="A8" s="45"/>
    </row>
    <row r="9" spans="1:1" ht="18.75" x14ac:dyDescent="0.25">
      <c r="A9" s="45" t="s">
        <v>43</v>
      </c>
    </row>
    <row r="10" spans="1:1" ht="18.75" x14ac:dyDescent="0.25">
      <c r="A10" s="45" t="s">
        <v>44</v>
      </c>
    </row>
    <row r="11" spans="1:1" ht="18.75" x14ac:dyDescent="0.25">
      <c r="A11" s="45" t="s">
        <v>45</v>
      </c>
    </row>
    <row r="12" spans="1:1" ht="18.75" x14ac:dyDescent="0.25">
      <c r="A12" s="45" t="s">
        <v>46</v>
      </c>
    </row>
    <row r="13" spans="1:1" ht="18.75" x14ac:dyDescent="0.25">
      <c r="A13" s="45" t="s">
        <v>47</v>
      </c>
    </row>
    <row r="14" spans="1:1" ht="18.75" x14ac:dyDescent="0.25">
      <c r="A14" s="45" t="s">
        <v>48</v>
      </c>
    </row>
    <row r="15" spans="1:1" ht="18.75" x14ac:dyDescent="0.25">
      <c r="A15" s="45" t="s">
        <v>49</v>
      </c>
    </row>
    <row r="16" spans="1:1" ht="18.75" x14ac:dyDescent="0.25">
      <c r="A16" s="45" t="s">
        <v>50</v>
      </c>
    </row>
    <row r="17" spans="1:2" ht="18.75" x14ac:dyDescent="0.25">
      <c r="A17" s="45"/>
    </row>
    <row r="18" spans="1:2" ht="18.75" x14ac:dyDescent="0.25">
      <c r="A18" s="45" t="s">
        <v>62</v>
      </c>
      <c r="B18" s="45"/>
    </row>
    <row r="19" spans="1:2" ht="18.75" x14ac:dyDescent="0.25">
      <c r="A19" s="45" t="s">
        <v>51</v>
      </c>
    </row>
    <row r="20" spans="1:2" ht="18.75" x14ac:dyDescent="0.25">
      <c r="A20" s="45"/>
    </row>
    <row r="21" spans="1:2" ht="18.75" x14ac:dyDescent="0.25">
      <c r="A21" s="45"/>
    </row>
    <row r="22" spans="1:2" ht="18.75" x14ac:dyDescent="0.25">
      <c r="A22" s="45"/>
    </row>
    <row r="23" spans="1:2" ht="18.75" x14ac:dyDescent="0.25">
      <c r="A23" s="45"/>
    </row>
    <row r="24" spans="1:2" ht="18.75" x14ac:dyDescent="0.25">
      <c r="A24" s="45"/>
    </row>
    <row r="25" spans="1:2" ht="18.75" x14ac:dyDescent="0.25">
      <c r="A25" s="45"/>
    </row>
    <row r="26" spans="1:2" ht="18.75" x14ac:dyDescent="0.25">
      <c r="A26" s="45"/>
    </row>
    <row r="27" spans="1:2" ht="18.75" x14ac:dyDescent="0.25">
      <c r="A27" s="45"/>
    </row>
    <row r="28" spans="1:2" ht="18.75" x14ac:dyDescent="0.25">
      <c r="A28" s="45"/>
    </row>
    <row r="29" spans="1:2" ht="18.75" x14ac:dyDescent="0.25">
      <c r="A29" s="45"/>
    </row>
    <row r="30" spans="1:2" ht="18.75" x14ac:dyDescent="0.25">
      <c r="A30" s="45"/>
    </row>
    <row r="31" spans="1:2" ht="18.75" x14ac:dyDescent="0.25">
      <c r="A31" s="46" t="s">
        <v>52</v>
      </c>
    </row>
    <row r="32" spans="1:2" ht="18.75" x14ac:dyDescent="0.25">
      <c r="A32" s="47" t="s">
        <v>63</v>
      </c>
    </row>
    <row r="33" spans="1:1" ht="18.75" x14ac:dyDescent="0.25">
      <c r="A33" s="48"/>
    </row>
    <row r="34" spans="1:1" ht="18.75" x14ac:dyDescent="0.25">
      <c r="A34" s="46" t="s">
        <v>53</v>
      </c>
    </row>
    <row r="35" spans="1:1" ht="18.75" x14ac:dyDescent="0.25">
      <c r="A35" s="47" t="s">
        <v>54</v>
      </c>
    </row>
    <row r="36" spans="1:1" ht="18.75" x14ac:dyDescent="0.25">
      <c r="A36" s="47"/>
    </row>
    <row r="37" spans="1:1" ht="18.75" x14ac:dyDescent="0.25">
      <c r="A37" s="4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topLeftCell="A37" zoomScaleNormal="100" workbookViewId="0">
      <selection activeCell="V16" sqref="V16"/>
    </sheetView>
  </sheetViews>
  <sheetFormatPr defaultColWidth="9.140625" defaultRowHeight="12.75" x14ac:dyDescent="0.2"/>
  <cols>
    <col min="1" max="1" width="7" style="1" customWidth="1"/>
    <col min="2" max="2" width="37.28515625" style="2" customWidth="1"/>
    <col min="3" max="3" width="17.7109375" style="2" customWidth="1"/>
    <col min="4" max="4" width="16.42578125" style="2" customWidth="1"/>
    <col min="5" max="5" width="17.42578125" style="2" customWidth="1"/>
    <col min="6" max="6" width="6.42578125" style="1" customWidth="1"/>
    <col min="7" max="7" width="12.28515625" style="1" hidden="1" customWidth="1"/>
    <col min="8" max="13" width="9.140625" style="1" hidden="1" customWidth="1"/>
    <col min="14" max="16384" width="9.140625" style="1"/>
  </cols>
  <sheetData>
    <row r="1" spans="1:9" ht="15.75" customHeight="1" x14ac:dyDescent="0.3">
      <c r="A1" s="63" t="s">
        <v>22</v>
      </c>
      <c r="B1" s="63"/>
      <c r="C1" s="63"/>
      <c r="D1" s="63"/>
      <c r="E1" s="63"/>
      <c r="F1" s="15"/>
      <c r="G1" s="15"/>
      <c r="H1" s="15"/>
      <c r="I1" s="15"/>
    </row>
    <row r="2" spans="1:9" ht="6.75" customHeight="1" x14ac:dyDescent="0.25">
      <c r="A2" s="64"/>
      <c r="B2" s="59"/>
      <c r="C2" s="59"/>
      <c r="D2" s="59"/>
      <c r="E2" s="59"/>
      <c r="F2" s="13"/>
      <c r="G2" s="13"/>
      <c r="H2" s="13"/>
      <c r="I2" s="12"/>
    </row>
    <row r="3" spans="1:9" ht="15" hidden="1" customHeight="1" x14ac:dyDescent="0.25">
      <c r="A3" s="67" t="s">
        <v>55</v>
      </c>
      <c r="B3" s="67"/>
      <c r="C3" s="67"/>
      <c r="D3" s="67"/>
      <c r="E3" s="67"/>
      <c r="F3" s="14"/>
      <c r="G3" s="14"/>
      <c r="H3" s="14"/>
      <c r="I3" s="13"/>
    </row>
    <row r="4" spans="1:9" ht="39.75" customHeight="1" x14ac:dyDescent="0.25">
      <c r="A4" s="67"/>
      <c r="B4" s="67"/>
      <c r="C4" s="67"/>
      <c r="D4" s="67"/>
      <c r="E4" s="67"/>
      <c r="F4" s="22"/>
      <c r="G4" s="22"/>
      <c r="H4" s="22"/>
      <c r="I4" s="13"/>
    </row>
    <row r="5" spans="1:9" ht="44.25" customHeight="1" x14ac:dyDescent="0.25">
      <c r="A5" s="68" t="s">
        <v>79</v>
      </c>
      <c r="B5" s="68"/>
      <c r="C5" s="68"/>
      <c r="D5" s="68"/>
      <c r="E5" s="68"/>
      <c r="F5" s="22"/>
      <c r="G5" s="22"/>
      <c r="H5" s="22"/>
      <c r="I5" s="13"/>
    </row>
    <row r="6" spans="1:9" ht="6" customHeight="1" x14ac:dyDescent="0.25">
      <c r="A6" s="69" t="s">
        <v>80</v>
      </c>
      <c r="B6" s="70"/>
      <c r="C6" s="70"/>
      <c r="D6" s="70"/>
      <c r="E6" s="70"/>
      <c r="F6" s="22"/>
      <c r="G6" s="22"/>
      <c r="H6" s="22"/>
      <c r="I6" s="13"/>
    </row>
    <row r="7" spans="1:9" ht="5.25" customHeight="1" x14ac:dyDescent="0.2">
      <c r="A7" s="70"/>
      <c r="B7" s="70"/>
      <c r="C7" s="70"/>
      <c r="D7" s="70"/>
      <c r="E7" s="70"/>
    </row>
    <row r="8" spans="1:9" ht="9" hidden="1" customHeight="1" x14ac:dyDescent="0.2">
      <c r="A8" s="70"/>
      <c r="B8" s="70"/>
      <c r="C8" s="70"/>
      <c r="D8" s="70"/>
      <c r="E8" s="70"/>
      <c r="F8" s="9"/>
    </row>
    <row r="9" spans="1:9" s="10" customFormat="1" ht="2.25" hidden="1" customHeight="1" x14ac:dyDescent="0.2">
      <c r="A9" s="70"/>
      <c r="B9" s="70"/>
      <c r="C9" s="70"/>
      <c r="D9" s="70"/>
      <c r="E9" s="70"/>
    </row>
    <row r="10" spans="1:9" ht="4.5" customHeight="1" x14ac:dyDescent="0.2">
      <c r="A10" s="70"/>
      <c r="B10" s="70"/>
      <c r="C10" s="70"/>
      <c r="D10" s="70"/>
      <c r="E10" s="70"/>
    </row>
    <row r="11" spans="1:9" ht="2.25" customHeight="1" x14ac:dyDescent="0.2">
      <c r="A11" s="70"/>
      <c r="B11" s="70"/>
      <c r="C11" s="70"/>
      <c r="D11" s="70"/>
      <c r="E11" s="70"/>
    </row>
    <row r="12" spans="1:9" ht="9" customHeight="1" x14ac:dyDescent="0.2">
      <c r="A12" s="70"/>
      <c r="B12" s="70"/>
      <c r="C12" s="70"/>
      <c r="D12" s="70"/>
      <c r="E12" s="70"/>
    </row>
    <row r="13" spans="1:9" ht="147" customHeight="1" x14ac:dyDescent="0.2">
      <c r="A13" s="70"/>
      <c r="B13" s="70"/>
      <c r="C13" s="70"/>
      <c r="D13" s="70"/>
      <c r="E13" s="70"/>
    </row>
    <row r="14" spans="1:9" ht="18" customHeight="1" x14ac:dyDescent="0.25">
      <c r="A14" s="34"/>
      <c r="B14" s="34"/>
      <c r="C14" s="34"/>
      <c r="D14" s="40"/>
      <c r="E14" s="40" t="s">
        <v>28</v>
      </c>
    </row>
    <row r="15" spans="1:9" ht="31.5" customHeight="1" x14ac:dyDescent="0.25">
      <c r="A15" s="33"/>
      <c r="B15" s="20" t="s">
        <v>10</v>
      </c>
      <c r="C15" s="36" t="s">
        <v>70</v>
      </c>
      <c r="D15" s="36" t="s">
        <v>72</v>
      </c>
      <c r="E15" s="36" t="s">
        <v>73</v>
      </c>
    </row>
    <row r="16" spans="1:9" ht="39.75" customHeight="1" x14ac:dyDescent="0.25">
      <c r="A16" s="33"/>
      <c r="B16" s="31" t="s">
        <v>59</v>
      </c>
      <c r="C16" s="52">
        <v>37131000</v>
      </c>
      <c r="D16" s="28">
        <v>38972979</v>
      </c>
      <c r="E16" s="28">
        <v>43427100</v>
      </c>
    </row>
    <row r="17" spans="1:13" ht="14.25" customHeight="1" x14ac:dyDescent="0.25">
      <c r="A17" s="33"/>
      <c r="B17" s="5" t="s">
        <v>56</v>
      </c>
      <c r="C17" s="3">
        <v>1819920</v>
      </c>
      <c r="D17" s="3">
        <v>1673019</v>
      </c>
      <c r="E17" s="3">
        <v>1678726</v>
      </c>
    </row>
    <row r="18" spans="1:13" ht="14.25" customHeight="1" x14ac:dyDescent="0.25">
      <c r="A18" s="51"/>
      <c r="B18" s="5" t="s">
        <v>74</v>
      </c>
      <c r="C18" s="3">
        <v>1757080</v>
      </c>
      <c r="D18" s="3">
        <v>3232745</v>
      </c>
      <c r="E18" s="3">
        <v>3572300</v>
      </c>
    </row>
    <row r="19" spans="1:13" ht="15.75" customHeight="1" x14ac:dyDescent="0.25">
      <c r="A19" s="33"/>
      <c r="B19" s="5" t="s">
        <v>0</v>
      </c>
      <c r="C19" s="3">
        <v>233000</v>
      </c>
      <c r="D19" s="3">
        <v>295235</v>
      </c>
      <c r="E19" s="3">
        <v>435600</v>
      </c>
    </row>
    <row r="20" spans="1:13" ht="12.75" customHeight="1" x14ac:dyDescent="0.2">
      <c r="B20" s="5" t="s">
        <v>75</v>
      </c>
      <c r="C20" s="3">
        <v>357000</v>
      </c>
      <c r="D20" s="3">
        <v>227960</v>
      </c>
      <c r="E20" s="3">
        <v>263274</v>
      </c>
    </row>
    <row r="21" spans="1:13" ht="15" x14ac:dyDescent="0.25">
      <c r="B21" s="6" t="s">
        <v>11</v>
      </c>
      <c r="C21" s="52">
        <f>SUM(C16:C20)</f>
        <v>41298000</v>
      </c>
      <c r="D21" s="4">
        <f>SUM(D16:D20)</f>
        <v>44401938</v>
      </c>
      <c r="E21" s="4">
        <f>SUM(E16:E20)</f>
        <v>49377000</v>
      </c>
    </row>
    <row r="22" spans="1:13" ht="15" x14ac:dyDescent="0.25">
      <c r="B22" s="6" t="s">
        <v>29</v>
      </c>
      <c r="C22" s="52">
        <v>2317000</v>
      </c>
      <c r="D22" s="4">
        <v>4967200</v>
      </c>
      <c r="E22" s="4">
        <v>0</v>
      </c>
    </row>
    <row r="23" spans="1:13" s="8" customFormat="1" ht="15.75" x14ac:dyDescent="0.25">
      <c r="B23" s="6" t="s">
        <v>12</v>
      </c>
      <c r="C23" s="4">
        <f>SUM(C21:C22)</f>
        <v>43615000</v>
      </c>
      <c r="D23" s="4">
        <f>SUM(D21:D22)</f>
        <v>49369138</v>
      </c>
      <c r="E23" s="4">
        <f>SUM(E21:E22)</f>
        <v>49377000</v>
      </c>
    </row>
    <row r="24" spans="1:13" s="8" customFormat="1" ht="15.75" x14ac:dyDescent="0.25">
      <c r="B24" s="37"/>
      <c r="C24" s="38"/>
      <c r="D24" s="38"/>
      <c r="E24" s="38"/>
    </row>
    <row r="25" spans="1:13" s="8" customFormat="1" ht="27" customHeight="1" x14ac:dyDescent="0.25">
      <c r="A25" s="65" t="s">
        <v>76</v>
      </c>
      <c r="B25" s="65"/>
      <c r="C25" s="65"/>
      <c r="D25" s="65"/>
      <c r="E25" s="65"/>
      <c r="M25" s="8">
        <f ca="1">+M25:M25:U25</f>
        <v>0</v>
      </c>
    </row>
    <row r="26" spans="1:13" s="8" customFormat="1" ht="15.75" x14ac:dyDescent="0.25">
      <c r="A26" s="16"/>
      <c r="B26" s="18" t="s">
        <v>8</v>
      </c>
      <c r="C26" s="17"/>
      <c r="D26" s="40" t="s">
        <v>31</v>
      </c>
      <c r="E26" s="32" t="s">
        <v>28</v>
      </c>
    </row>
    <row r="27" spans="1:13" s="8" customFormat="1" ht="27.75" customHeight="1" x14ac:dyDescent="0.25">
      <c r="A27" s="16"/>
      <c r="B27" s="20" t="s">
        <v>10</v>
      </c>
      <c r="C27" s="36" t="s">
        <v>70</v>
      </c>
      <c r="D27" s="36" t="s">
        <v>72</v>
      </c>
      <c r="E27" s="36" t="s">
        <v>73</v>
      </c>
    </row>
    <row r="28" spans="1:13" s="8" customFormat="1" ht="27.75" customHeight="1" x14ac:dyDescent="0.25">
      <c r="A28" s="16"/>
      <c r="B28" s="21" t="s">
        <v>3</v>
      </c>
      <c r="C28" s="52">
        <v>8275000</v>
      </c>
      <c r="D28" s="4">
        <v>8406018</v>
      </c>
      <c r="E28" s="4">
        <v>8802000</v>
      </c>
    </row>
    <row r="29" spans="1:13" s="8" customFormat="1" ht="27.75" customHeight="1" x14ac:dyDescent="0.25">
      <c r="A29" s="16"/>
      <c r="B29" s="21" t="s">
        <v>57</v>
      </c>
      <c r="C29" s="52">
        <v>489000</v>
      </c>
      <c r="D29" s="4">
        <v>987391</v>
      </c>
      <c r="E29" s="4">
        <v>0</v>
      </c>
    </row>
    <row r="30" spans="1:13" s="8" customFormat="1" ht="28.5" customHeight="1" x14ac:dyDescent="0.25">
      <c r="B30" s="21" t="s">
        <v>3</v>
      </c>
      <c r="C30" s="4">
        <f>SUM(C28:C29)</f>
        <v>8764000</v>
      </c>
      <c r="D30" s="4">
        <f>SUM(D28:D29)</f>
        <v>9393409</v>
      </c>
      <c r="E30" s="4">
        <f>SUM(E28:E29)</f>
        <v>8802000</v>
      </c>
    </row>
    <row r="31" spans="1:13" s="8" customFormat="1" ht="51" customHeight="1" x14ac:dyDescent="0.25">
      <c r="A31" s="66" t="s">
        <v>30</v>
      </c>
      <c r="B31" s="66"/>
      <c r="C31" s="66"/>
      <c r="D31" s="66"/>
      <c r="E31" s="66"/>
    </row>
    <row r="32" spans="1:13" s="8" customFormat="1" ht="15.75" x14ac:dyDescent="0.25">
      <c r="A32" s="16"/>
      <c r="B32" s="18" t="s">
        <v>9</v>
      </c>
      <c r="C32" s="16"/>
      <c r="D32" s="39" t="s">
        <v>31</v>
      </c>
      <c r="E32" s="35" t="s">
        <v>28</v>
      </c>
    </row>
    <row r="33" spans="1:5" s="8" customFormat="1" ht="29.25" customHeight="1" x14ac:dyDescent="0.25">
      <c r="A33" s="16"/>
      <c r="B33" s="20" t="s">
        <v>10</v>
      </c>
      <c r="C33" s="36" t="s">
        <v>70</v>
      </c>
      <c r="D33" s="36" t="s">
        <v>72</v>
      </c>
      <c r="E33" s="36" t="s">
        <v>73</v>
      </c>
    </row>
    <row r="34" spans="1:5" x14ac:dyDescent="0.2">
      <c r="B34" s="5" t="s">
        <v>25</v>
      </c>
      <c r="C34" s="3">
        <v>0</v>
      </c>
      <c r="D34" s="3">
        <v>0</v>
      </c>
      <c r="E34" s="3">
        <v>0</v>
      </c>
    </row>
    <row r="35" spans="1:5" ht="29.25" customHeight="1" x14ac:dyDescent="0.2">
      <c r="B35" s="31" t="s">
        <v>26</v>
      </c>
      <c r="C35" s="3">
        <v>766000</v>
      </c>
      <c r="D35" s="3">
        <v>840413</v>
      </c>
      <c r="E35" s="3">
        <v>552000</v>
      </c>
    </row>
    <row r="36" spans="1:5" s="7" customFormat="1" ht="15" x14ac:dyDescent="0.25">
      <c r="B36" s="6" t="s">
        <v>20</v>
      </c>
      <c r="C36" s="4">
        <f>SUM(C34:C35)</f>
        <v>766000</v>
      </c>
      <c r="D36" s="4">
        <f>SUM(D34:D35)</f>
        <v>840413</v>
      </c>
      <c r="E36" s="4">
        <f>SUM(E34:E35)</f>
        <v>552000</v>
      </c>
    </row>
    <row r="37" spans="1:5" x14ac:dyDescent="0.2">
      <c r="B37" s="5" t="s">
        <v>1</v>
      </c>
      <c r="C37" s="3">
        <v>510000</v>
      </c>
      <c r="D37" s="3">
        <v>816852</v>
      </c>
      <c r="E37" s="3">
        <v>1300363</v>
      </c>
    </row>
    <row r="38" spans="1:5" x14ac:dyDescent="0.2">
      <c r="B38" s="5" t="s">
        <v>2</v>
      </c>
      <c r="C38" s="3">
        <v>254000</v>
      </c>
      <c r="D38" s="3">
        <v>192869</v>
      </c>
      <c r="E38" s="3">
        <v>197637</v>
      </c>
    </row>
    <row r="39" spans="1:5" s="7" customFormat="1" ht="15" x14ac:dyDescent="0.25">
      <c r="B39" s="6" t="s">
        <v>19</v>
      </c>
      <c r="C39" s="4">
        <f>SUM(C37:C38)</f>
        <v>764000</v>
      </c>
      <c r="D39" s="4">
        <f>SUM(D37:D38)</f>
        <v>1009721</v>
      </c>
      <c r="E39" s="4">
        <f>SUM(E37:E38)</f>
        <v>1498000</v>
      </c>
    </row>
    <row r="40" spans="1:5" x14ac:dyDescent="0.2">
      <c r="B40" s="5" t="s">
        <v>4</v>
      </c>
      <c r="C40" s="3">
        <v>46000</v>
      </c>
      <c r="D40" s="3">
        <v>63209</v>
      </c>
      <c r="E40" s="3">
        <v>89000</v>
      </c>
    </row>
    <row r="41" spans="1:5" x14ac:dyDescent="0.2">
      <c r="B41" s="5" t="s">
        <v>5</v>
      </c>
      <c r="C41" s="3">
        <v>464000</v>
      </c>
      <c r="D41" s="3">
        <v>174252</v>
      </c>
      <c r="E41" s="3">
        <v>345000</v>
      </c>
    </row>
    <row r="42" spans="1:5" ht="39" customHeight="1" x14ac:dyDescent="0.2">
      <c r="B42" s="31" t="s">
        <v>58</v>
      </c>
      <c r="C42" s="3">
        <v>1787000</v>
      </c>
      <c r="D42" s="3">
        <v>1379029</v>
      </c>
      <c r="E42" s="3">
        <v>1590000</v>
      </c>
    </row>
    <row r="43" spans="1:5" s="7" customFormat="1" ht="15" x14ac:dyDescent="0.25">
      <c r="B43" s="6" t="s">
        <v>18</v>
      </c>
      <c r="C43" s="4">
        <f>SUM(C40:C42)</f>
        <v>2297000</v>
      </c>
      <c r="D43" s="4">
        <f>SUM(D40:D42)</f>
        <v>1616490</v>
      </c>
      <c r="E43" s="4">
        <f>SUM(E40:E42)</f>
        <v>2024000</v>
      </c>
    </row>
    <row r="44" spans="1:5" x14ac:dyDescent="0.2">
      <c r="B44" s="5" t="s">
        <v>6</v>
      </c>
      <c r="C44" s="3">
        <v>658000</v>
      </c>
      <c r="D44" s="3">
        <v>638996</v>
      </c>
      <c r="E44" s="3">
        <v>693000</v>
      </c>
    </row>
    <row r="45" spans="1:5" s="7" customFormat="1" ht="15" x14ac:dyDescent="0.25">
      <c r="B45" s="6" t="s">
        <v>17</v>
      </c>
      <c r="C45" s="4">
        <f>SUM(C44:C44)</f>
        <v>658000</v>
      </c>
      <c r="D45" s="4">
        <f>SUM(D44:D44)</f>
        <v>638996</v>
      </c>
      <c r="E45" s="4">
        <f>SUM(E44:E44)</f>
        <v>693000</v>
      </c>
    </row>
    <row r="46" spans="1:5" x14ac:dyDescent="0.2">
      <c r="B46" s="5" t="s">
        <v>7</v>
      </c>
      <c r="C46" s="3">
        <v>662000</v>
      </c>
      <c r="D46" s="3">
        <v>643262</v>
      </c>
      <c r="E46" s="3">
        <v>810000</v>
      </c>
    </row>
    <row r="47" spans="1:5" x14ac:dyDescent="0.2">
      <c r="B47" s="5" t="s">
        <v>27</v>
      </c>
      <c r="C47" s="3">
        <v>0</v>
      </c>
      <c r="D47" s="3">
        <v>57292</v>
      </c>
      <c r="E47" s="3">
        <v>150000</v>
      </c>
    </row>
    <row r="48" spans="1:5" ht="15" x14ac:dyDescent="0.25">
      <c r="B48" s="6" t="s">
        <v>16</v>
      </c>
      <c r="C48" s="4">
        <f>SUM(C46:C47)</f>
        <v>662000</v>
      </c>
      <c r="D48" s="4">
        <f>SUM(D46:D47)</f>
        <v>700554</v>
      </c>
      <c r="E48" s="4">
        <f>SUM(E46:E47)</f>
        <v>960000</v>
      </c>
    </row>
    <row r="49" spans="1:7" s="7" customFormat="1" ht="15" x14ac:dyDescent="0.25">
      <c r="B49" s="6" t="s">
        <v>23</v>
      </c>
      <c r="C49" s="4">
        <v>201000</v>
      </c>
      <c r="D49" s="4">
        <v>442545</v>
      </c>
      <c r="E49" s="4">
        <v>0</v>
      </c>
    </row>
    <row r="50" spans="1:7" s="7" customFormat="1" ht="15" x14ac:dyDescent="0.25">
      <c r="B50" s="6" t="s">
        <v>15</v>
      </c>
      <c r="C50" s="4">
        <f>SUM(C48+C49+C45+C43+C39+C36)</f>
        <v>5348000</v>
      </c>
      <c r="D50" s="4">
        <f>SUM(D48+D49+D45+D43+D39+D36)</f>
        <v>5248719</v>
      </c>
      <c r="E50" s="4">
        <f>SUM(E48+E49+E45+E43+E39+E36)</f>
        <v>5727000</v>
      </c>
    </row>
    <row r="51" spans="1:7" s="7" customFormat="1" ht="15" x14ac:dyDescent="0.25">
      <c r="B51" s="6" t="s">
        <v>71</v>
      </c>
      <c r="C51" s="4">
        <v>80000</v>
      </c>
      <c r="D51" s="4">
        <v>714749</v>
      </c>
      <c r="E51" s="4">
        <v>0</v>
      </c>
    </row>
    <row r="52" spans="1:7" s="7" customFormat="1" ht="15" x14ac:dyDescent="0.25">
      <c r="B52" s="6" t="s">
        <v>24</v>
      </c>
      <c r="C52" s="4">
        <f>SUM(C23+C30+C50+C51)</f>
        <v>57807000</v>
      </c>
      <c r="D52" s="4">
        <f>SUM(D23+D30+D50+D51)</f>
        <v>64726015</v>
      </c>
      <c r="E52" s="4">
        <f>SUM(E23+E30+E50)</f>
        <v>63906000</v>
      </c>
      <c r="G52" s="50"/>
    </row>
    <row r="53" spans="1:7" ht="12.75" customHeight="1" x14ac:dyDescent="0.2">
      <c r="F53" s="11"/>
    </row>
    <row r="54" spans="1:7" ht="69.75" customHeight="1" x14ac:dyDescent="0.25">
      <c r="A54" s="59" t="s">
        <v>77</v>
      </c>
      <c r="B54" s="60"/>
      <c r="C54" s="60"/>
      <c r="D54" s="60"/>
      <c r="E54" s="60"/>
      <c r="G54" s="2"/>
    </row>
    <row r="55" spans="1:7" ht="15" x14ac:dyDescent="0.25">
      <c r="A55" s="19"/>
      <c r="B55" s="19"/>
      <c r="C55" s="19"/>
      <c r="D55" s="27"/>
      <c r="E55" s="30"/>
    </row>
    <row r="56" spans="1:7" ht="27" customHeight="1" x14ac:dyDescent="0.25">
      <c r="A56" s="58" t="s">
        <v>21</v>
      </c>
      <c r="B56" s="58"/>
      <c r="C56" s="58"/>
      <c r="D56" s="58"/>
      <c r="E56" s="58"/>
    </row>
    <row r="57" spans="1:7" ht="27" customHeight="1" x14ac:dyDescent="0.25">
      <c r="A57" s="23"/>
      <c r="B57" s="23"/>
      <c r="C57" s="23"/>
      <c r="D57" s="26"/>
      <c r="E57" s="29"/>
    </row>
    <row r="58" spans="1:7" ht="15" x14ac:dyDescent="0.25">
      <c r="A58" s="61" t="s">
        <v>64</v>
      </c>
      <c r="B58" s="62"/>
    </row>
    <row r="59" spans="1:7" ht="15" x14ac:dyDescent="0.25">
      <c r="A59" s="25"/>
      <c r="B59" s="24"/>
    </row>
    <row r="60" spans="1:7" ht="15" x14ac:dyDescent="0.25">
      <c r="A60" s="25"/>
      <c r="B60" s="24"/>
    </row>
    <row r="62" spans="1:7" ht="15" x14ac:dyDescent="0.25">
      <c r="D62" s="22" t="s">
        <v>13</v>
      </c>
    </row>
    <row r="63" spans="1:7" ht="15" x14ac:dyDescent="0.25">
      <c r="D63" s="22" t="s">
        <v>14</v>
      </c>
    </row>
  </sheetData>
  <mergeCells count="10">
    <mergeCell ref="A56:E56"/>
    <mergeCell ref="A54:E54"/>
    <mergeCell ref="A58:B58"/>
    <mergeCell ref="A1:E1"/>
    <mergeCell ref="A2:E2"/>
    <mergeCell ref="A25:E25"/>
    <mergeCell ref="A31:E31"/>
    <mergeCell ref="A3:E4"/>
    <mergeCell ref="A5:E5"/>
    <mergeCell ref="A6:E13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14"/>
  <sheetViews>
    <sheetView tabSelected="1" topLeftCell="A4" zoomScaleNormal="100" workbookViewId="0">
      <selection activeCell="E8" sqref="E8:E14"/>
    </sheetView>
  </sheetViews>
  <sheetFormatPr defaultRowHeight="15" x14ac:dyDescent="0.25"/>
  <cols>
    <col min="1" max="1" width="24" customWidth="1"/>
    <col min="2" max="2" width="8.42578125" customWidth="1"/>
    <col min="3" max="3" width="10" customWidth="1"/>
    <col min="4" max="4" width="8.28515625" customWidth="1"/>
    <col min="5" max="5" width="11.140625" customWidth="1"/>
    <col min="6" max="6" width="10.28515625" customWidth="1"/>
    <col min="7" max="7" width="12.5703125" customWidth="1"/>
  </cols>
  <sheetData>
    <row r="3" spans="1:10" ht="40.5" customHeight="1" x14ac:dyDescent="0.25">
      <c r="A3" s="74" t="s">
        <v>41</v>
      </c>
      <c r="B3" s="74"/>
      <c r="C3" s="74"/>
      <c r="D3" s="74"/>
      <c r="E3" s="74"/>
      <c r="F3" s="74"/>
      <c r="G3" s="74"/>
    </row>
    <row r="4" spans="1:10" ht="40.5" customHeight="1" x14ac:dyDescent="0.3">
      <c r="A4" s="41"/>
      <c r="B4" s="41"/>
      <c r="C4" s="41"/>
      <c r="D4" s="42"/>
      <c r="E4" s="42"/>
      <c r="F4" s="42"/>
      <c r="G4" s="42" t="s">
        <v>28</v>
      </c>
    </row>
    <row r="5" spans="1:10" ht="47.25" customHeight="1" x14ac:dyDescent="0.25">
      <c r="A5" s="77" t="s">
        <v>32</v>
      </c>
      <c r="B5" s="71" t="s">
        <v>33</v>
      </c>
      <c r="C5" s="72"/>
      <c r="D5" s="72"/>
      <c r="E5" s="72"/>
      <c r="F5" s="72"/>
      <c r="G5" s="73"/>
    </row>
    <row r="6" spans="1:10" ht="47.25" customHeight="1" x14ac:dyDescent="0.25">
      <c r="A6" s="78"/>
      <c r="B6" s="71" t="s">
        <v>68</v>
      </c>
      <c r="C6" s="75"/>
      <c r="D6" s="71" t="s">
        <v>69</v>
      </c>
      <c r="E6" s="76"/>
      <c r="F6" s="76"/>
      <c r="G6" s="75"/>
    </row>
    <row r="7" spans="1:10" ht="114.75" customHeight="1" x14ac:dyDescent="0.25">
      <c r="A7" s="79"/>
      <c r="B7" s="53" t="s">
        <v>60</v>
      </c>
      <c r="C7" s="53" t="s">
        <v>65</v>
      </c>
      <c r="D7" s="53" t="s">
        <v>61</v>
      </c>
      <c r="E7" s="53" t="s">
        <v>66</v>
      </c>
      <c r="F7" s="53" t="s">
        <v>67</v>
      </c>
      <c r="G7" s="53" t="s">
        <v>78</v>
      </c>
    </row>
    <row r="8" spans="1:10" ht="51" customHeight="1" x14ac:dyDescent="0.3">
      <c r="A8" s="43" t="s">
        <v>34</v>
      </c>
      <c r="B8" s="3">
        <v>1168</v>
      </c>
      <c r="C8" s="55">
        <v>4967000</v>
      </c>
      <c r="D8" s="3">
        <v>1157</v>
      </c>
      <c r="E8" s="3">
        <v>8593000</v>
      </c>
      <c r="F8" s="3">
        <v>3231000</v>
      </c>
      <c r="G8" s="55">
        <f>SUM(E8-F8)</f>
        <v>5362000</v>
      </c>
    </row>
    <row r="9" spans="1:10" ht="51" customHeight="1" x14ac:dyDescent="0.3">
      <c r="A9" s="43" t="s">
        <v>35</v>
      </c>
      <c r="B9" s="3">
        <v>176</v>
      </c>
      <c r="C9" s="55">
        <v>748000</v>
      </c>
      <c r="D9" s="3">
        <v>177</v>
      </c>
      <c r="E9" s="3">
        <v>1315000</v>
      </c>
      <c r="F9" s="3">
        <v>494000</v>
      </c>
      <c r="G9" s="55">
        <f>SUM(E9-F9)</f>
        <v>821000</v>
      </c>
    </row>
    <row r="10" spans="1:10" ht="51" customHeight="1" x14ac:dyDescent="0.3">
      <c r="A10" s="43" t="s">
        <v>36</v>
      </c>
      <c r="B10" s="3">
        <v>220</v>
      </c>
      <c r="C10" s="55">
        <v>935000</v>
      </c>
      <c r="D10" s="3">
        <v>216</v>
      </c>
      <c r="E10" s="3">
        <v>1604000</v>
      </c>
      <c r="F10" s="3">
        <v>603000</v>
      </c>
      <c r="G10" s="55">
        <f>SUM(E10-F10)</f>
        <v>1001000</v>
      </c>
    </row>
    <row r="11" spans="1:10" ht="51" customHeight="1" x14ac:dyDescent="0.3">
      <c r="A11" s="43" t="s">
        <v>37</v>
      </c>
      <c r="B11" s="3">
        <v>377</v>
      </c>
      <c r="C11" s="55">
        <v>1603000</v>
      </c>
      <c r="D11" s="3">
        <v>381</v>
      </c>
      <c r="E11" s="3">
        <v>2830000</v>
      </c>
      <c r="F11" s="3">
        <v>1064000</v>
      </c>
      <c r="G11" s="55">
        <f t="shared" ref="G11:G14" si="0">SUM(E11-F11)</f>
        <v>1766000</v>
      </c>
    </row>
    <row r="12" spans="1:10" ht="51" customHeight="1" x14ac:dyDescent="0.3">
      <c r="A12" s="43" t="s">
        <v>38</v>
      </c>
      <c r="B12" s="3">
        <v>661</v>
      </c>
      <c r="C12" s="55">
        <v>2811000</v>
      </c>
      <c r="D12" s="3">
        <v>665</v>
      </c>
      <c r="E12" s="3">
        <v>4939000</v>
      </c>
      <c r="F12" s="3">
        <v>1857000</v>
      </c>
      <c r="G12" s="55">
        <f t="shared" si="0"/>
        <v>3082000</v>
      </c>
    </row>
    <row r="13" spans="1:10" ht="51" customHeight="1" x14ac:dyDescent="0.3">
      <c r="A13" s="43" t="s">
        <v>39</v>
      </c>
      <c r="B13" s="3">
        <v>294</v>
      </c>
      <c r="C13" s="55">
        <v>1250000</v>
      </c>
      <c r="D13" s="3">
        <v>292</v>
      </c>
      <c r="E13" s="3">
        <v>2168400</v>
      </c>
      <c r="F13" s="3">
        <v>815900</v>
      </c>
      <c r="G13" s="55">
        <f t="shared" si="0"/>
        <v>1352500</v>
      </c>
    </row>
    <row r="14" spans="1:10" ht="51" customHeight="1" x14ac:dyDescent="0.3">
      <c r="A14" s="44" t="s">
        <v>40</v>
      </c>
      <c r="B14" s="57">
        <f>SUM(B8:B13)</f>
        <v>2896</v>
      </c>
      <c r="C14" s="54">
        <f>SUM(C8:C13)</f>
        <v>12314000</v>
      </c>
      <c r="D14" s="57">
        <f>SUM(D8:D13)</f>
        <v>2888</v>
      </c>
      <c r="E14" s="57">
        <f>SUM(E8:E13)</f>
        <v>21449400</v>
      </c>
      <c r="F14" s="57">
        <f>SUM(F8:F13)</f>
        <v>8064900</v>
      </c>
      <c r="G14" s="56">
        <f t="shared" si="0"/>
        <v>13384500</v>
      </c>
      <c r="J14" s="7"/>
    </row>
  </sheetData>
  <mergeCells count="5">
    <mergeCell ref="B5:G5"/>
    <mergeCell ref="A3:G3"/>
    <mergeCell ref="B6:C6"/>
    <mergeCell ref="D6:G6"/>
    <mergeCell ref="A5:A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Borító</vt:lpstr>
      <vt:lpstr>Előterjesztés</vt:lpstr>
      <vt:lpstr>Költségek viselés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Molnár Andrea</cp:lastModifiedBy>
  <cp:lastPrinted>2020-01-20T16:24:45Z</cp:lastPrinted>
  <dcterms:created xsi:type="dcterms:W3CDTF">2014-01-06T09:56:22Z</dcterms:created>
  <dcterms:modified xsi:type="dcterms:W3CDTF">2020-01-23T08:17:26Z</dcterms:modified>
</cp:coreProperties>
</file>